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8865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<sst xmlns="http://schemas.openxmlformats.org/spreadsheetml/2006/main" count="71">
  <si>
    <t>附件2：</t>
  </si>
  <si>
    <t>2019年怀集县村级公益事业建设“一事一议”财政奖补项目资金调整安排方案</t>
  </si>
  <si>
    <t>序号</t>
  </si>
  <si>
    <t>镇名</t>
  </si>
  <si>
    <t>村名</t>
  </si>
  <si>
    <t>经济社</t>
  </si>
  <si>
    <t>项目建设内容</t>
  </si>
  <si>
    <t>建设地点</t>
  </si>
  <si>
    <t>总投资（单位：万元）</t>
  </si>
  <si>
    <t>备注</t>
  </si>
  <si>
    <t>项目总投资</t>
  </si>
  <si>
    <t>财政奖补资金合计</t>
  </si>
  <si>
    <t>中央和省财政补助</t>
  </si>
  <si>
    <t>市财政补助</t>
  </si>
  <si>
    <t>县财政补助</t>
  </si>
  <si>
    <t>农民筹资筹劳</t>
  </si>
  <si>
    <t>村集体经济和社会捐赠</t>
  </si>
  <si>
    <t>其他财政资金</t>
  </si>
  <si>
    <t>梁村</t>
  </si>
  <si>
    <t>石矮</t>
  </si>
  <si>
    <t>华祝社</t>
  </si>
  <si>
    <t>文化楼、文体广场、村容村貌改造等</t>
  </si>
  <si>
    <t>冷坑</t>
  </si>
  <si>
    <t>熔炉</t>
  </si>
  <si>
    <t>俭堆三社</t>
  </si>
  <si>
    <t>文化楼430平方米</t>
  </si>
  <si>
    <t>坳仔</t>
  </si>
  <si>
    <t>仙溪</t>
  </si>
  <si>
    <t>江步</t>
  </si>
  <si>
    <t>桥梁1座、文体广场576平方、舞台50平方米</t>
  </si>
  <si>
    <t>仕儒</t>
  </si>
  <si>
    <t>村道硬底化390*3*0.18米及挡土墙70米等附属基础工程</t>
  </si>
  <si>
    <t>大岗</t>
  </si>
  <si>
    <t>岭岗</t>
  </si>
  <si>
    <t>全屋</t>
  </si>
  <si>
    <t>饮水工程</t>
  </si>
  <si>
    <t>连会</t>
  </si>
  <si>
    <t>扶溪</t>
  </si>
  <si>
    <t>文化楼1282平方米</t>
  </si>
  <si>
    <t>上石</t>
  </si>
  <si>
    <t>村道扩建硬底化2800*2.5*0.18米及附属基础工程</t>
  </si>
  <si>
    <t>镇南</t>
  </si>
  <si>
    <t>黄屋1社</t>
  </si>
  <si>
    <t>文化楼286平方、文体广场750平方米等</t>
  </si>
  <si>
    <t>白鹤</t>
  </si>
  <si>
    <t>高屋</t>
  </si>
  <si>
    <t>文化楼286平方、文体广场730平方米,1.3米宽休闲路310米，排水沟130米，绿化200平方等</t>
  </si>
  <si>
    <t>岗兴</t>
  </si>
  <si>
    <t>广场硬底化1100平方、篮球场420平方、梯级护栏110米，花基30米、绿化树200株等</t>
  </si>
  <si>
    <t>地厚</t>
  </si>
  <si>
    <t>社田</t>
  </si>
  <si>
    <t>村道硬底化400*3*0.18米及附属基础工程</t>
  </si>
  <si>
    <t>凤岗</t>
  </si>
  <si>
    <t>桃花</t>
  </si>
  <si>
    <t>陈屋</t>
  </si>
  <si>
    <t>文化楼180平方、文体广场600平方米等</t>
  </si>
  <si>
    <t>欧上</t>
  </si>
  <si>
    <t>上磴4社</t>
  </si>
  <si>
    <t>村道硬底化（长400*宽2.5米）、混疑土挡土墙100*3*0.5米、路灯6盏、填土9200立方等</t>
  </si>
  <si>
    <t>洽水</t>
  </si>
  <si>
    <t>罗岗</t>
  </si>
  <si>
    <t>文化广场990平方等</t>
  </si>
  <si>
    <t>黄沙</t>
  </si>
  <si>
    <t>文化广场1500平方及配套等</t>
  </si>
  <si>
    <t>小江</t>
  </si>
  <si>
    <t>西院</t>
  </si>
  <si>
    <t>文化楼365平方、文体广场600平方米等</t>
  </si>
  <si>
    <t>诗洞</t>
  </si>
  <si>
    <t>金华</t>
  </si>
  <si>
    <t>文化楼320平方、文体广场600平方米等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</si>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</sst>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18" borderId="14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23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0" xfId="0" applyNumberFormat="1" applyAlignment="1">
      <alignment vertical="center" wrapText="1"/>
    </xf>
    <xf numFmtId="177" fontId="0" fillId="0" borderId="0" xfId="0" applyNumberForma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77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Border="1" applyAlignment="1">
      <alignment vertical="center" wrapText="1"/>
    </xf>
  </cellXfs>
  <cellStyles count="59">
    <cellStyle name="常规" xfId="0" builtinId="0"/>
    <cellStyle name="货币[0]" xfId="1" builtinId="7"/>
    <cellStyle name="常规_Sheet1 (2)_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Sheet1 (2)_4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_Sheet1 (2)_3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_Sheet1_1_2014奖补汇总(市县分开)20140707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_Sheet1_2_2014奖补汇总(市县分开)20140707" xfId="54"/>
    <cellStyle name="常规 3" xfId="55"/>
    <cellStyle name="常规_Sheet1_2014奖补汇总(市县分开)20140707" xfId="56"/>
    <cellStyle name="常规_Sheet1 (2)" xfId="57"/>
    <cellStyle name="常规 4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4"/>
  <sheetViews>
    <sheetView tabSelected="1" topLeftCell="A19" workbookViewId="0">
      <selection activeCell="A6" sqref="A6:A22"/>
    </sheetView>
  </sheetViews>
  <sheetFormatPr defaultColWidth="9" defaultRowHeight="13.5"/>
  <cols>
    <col min="1" max="1" width="3.75" style="7" customWidth="1"/>
    <col min="2" max="2" width="5.5" style="8" customWidth="1"/>
    <col min="3" max="3" width="5.625" style="8" customWidth="1"/>
    <col min="4" max="4" width="9.125" style="8" customWidth="1"/>
    <col min="5" max="5" width="21.625" style="9" customWidth="1"/>
    <col min="6" max="6" width="8.625" style="9" customWidth="1"/>
    <col min="7" max="7" width="8.375" style="8" customWidth="1"/>
    <col min="8" max="8" width="8.625" style="8" customWidth="1"/>
    <col min="9" max="9" width="9" style="10" customWidth="1"/>
    <col min="10" max="10" width="7.5" style="8" customWidth="1"/>
    <col min="11" max="11" width="7.75" style="8" customWidth="1"/>
    <col min="12" max="12" width="7.375" style="8" customWidth="1"/>
    <col min="13" max="13" width="12.5" style="8" customWidth="1"/>
    <col min="14" max="14" width="6.75" style="8" customWidth="1"/>
    <col min="15" max="15" width="11.375" style="11" customWidth="1"/>
    <col min="16" max="16" width="12.625"/>
  </cols>
  <sheetData>
    <row r="1" spans="1:3">
      <c r="A1" s="12" t="s">
        <v>0</v>
      </c>
      <c r="B1" s="12"/>
      <c r="C1" s="12"/>
    </row>
    <row r="2" s="1" customFormat="1" ht="45" customHeight="1" spans="1:15">
      <c r="A2" s="13" t="s">
        <v>1</v>
      </c>
      <c r="B2" s="14"/>
      <c r="C2" s="14"/>
      <c r="D2" s="14"/>
      <c r="E2" s="14"/>
      <c r="F2" s="14"/>
      <c r="G2" s="14"/>
      <c r="H2" s="14"/>
      <c r="I2" s="35"/>
      <c r="J2" s="14"/>
      <c r="K2" s="14"/>
      <c r="L2" s="14"/>
      <c r="M2" s="14"/>
      <c r="N2" s="14"/>
      <c r="O2" s="14"/>
    </row>
    <row r="3" ht="15" customHeight="1" spans="1:15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8" t="s">
        <v>8</v>
      </c>
      <c r="H3" s="18"/>
      <c r="I3" s="36"/>
      <c r="J3" s="18"/>
      <c r="K3" s="18"/>
      <c r="L3" s="18"/>
      <c r="M3" s="18"/>
      <c r="N3" s="18"/>
      <c r="O3" s="18" t="s">
        <v>9</v>
      </c>
    </row>
    <row r="4" spans="1:15">
      <c r="A4" s="15"/>
      <c r="B4" s="16"/>
      <c r="C4" s="16"/>
      <c r="D4" s="16"/>
      <c r="E4" s="16"/>
      <c r="F4" s="19"/>
      <c r="G4" s="16" t="s">
        <v>10</v>
      </c>
      <c r="H4" s="16" t="s">
        <v>11</v>
      </c>
      <c r="I4" s="37" t="s">
        <v>12</v>
      </c>
      <c r="J4" s="16" t="s">
        <v>13</v>
      </c>
      <c r="K4" s="16" t="s">
        <v>14</v>
      </c>
      <c r="L4" s="16" t="s">
        <v>15</v>
      </c>
      <c r="M4" s="16" t="s">
        <v>16</v>
      </c>
      <c r="N4" s="16" t="s">
        <v>17</v>
      </c>
      <c r="O4" s="18"/>
    </row>
    <row r="5" ht="31" customHeight="1" spans="1:15">
      <c r="A5" s="15"/>
      <c r="B5" s="16"/>
      <c r="C5" s="16"/>
      <c r="D5" s="16"/>
      <c r="E5" s="16"/>
      <c r="F5" s="20"/>
      <c r="G5" s="16"/>
      <c r="H5" s="16"/>
      <c r="I5" s="37"/>
      <c r="J5" s="16"/>
      <c r="K5" s="16"/>
      <c r="L5" s="16"/>
      <c r="M5" s="16"/>
      <c r="N5" s="16"/>
      <c r="O5" s="18"/>
    </row>
    <row r="6" s="2" customFormat="1" ht="28.5" spans="1:15">
      <c r="A6" s="21">
        <v>1</v>
      </c>
      <c r="B6" s="22" t="s">
        <v>18</v>
      </c>
      <c r="C6" s="22" t="s">
        <v>19</v>
      </c>
      <c r="D6" s="22" t="s">
        <v>20</v>
      </c>
      <c r="E6" s="22" t="s">
        <v>21</v>
      </c>
      <c r="F6" s="22" t="s">
        <v>20</v>
      </c>
      <c r="G6" s="22">
        <v>210</v>
      </c>
      <c r="H6" s="22">
        <f t="shared" ref="H6:H22" si="0">G6/3</f>
        <v>70</v>
      </c>
      <c r="I6" s="24">
        <f t="shared" ref="I6:I22" si="1">H6*0.8</f>
        <v>56</v>
      </c>
      <c r="J6" s="24">
        <f t="shared" ref="J6:J22" si="2">H6*0.1</f>
        <v>7</v>
      </c>
      <c r="K6" s="24">
        <f t="shared" ref="K6:K22" si="3">H6*0.1</f>
        <v>7</v>
      </c>
      <c r="L6" s="24"/>
      <c r="M6" s="24">
        <f t="shared" ref="M6:M22" si="4">G6-H6-L6</f>
        <v>140</v>
      </c>
      <c r="N6" s="24"/>
      <c r="O6" s="38"/>
    </row>
    <row r="7" s="3" customFormat="1" ht="29" customHeight="1" spans="1:15">
      <c r="A7" s="21">
        <v>2</v>
      </c>
      <c r="B7" s="22" t="s">
        <v>22</v>
      </c>
      <c r="C7" s="22" t="s">
        <v>23</v>
      </c>
      <c r="D7" s="22" t="s">
        <v>24</v>
      </c>
      <c r="E7" s="22" t="s">
        <v>25</v>
      </c>
      <c r="F7" s="22" t="s">
        <v>24</v>
      </c>
      <c r="G7" s="22">
        <v>90</v>
      </c>
      <c r="H7" s="22">
        <f t="shared" si="0"/>
        <v>30</v>
      </c>
      <c r="I7" s="24">
        <f t="shared" si="1"/>
        <v>24</v>
      </c>
      <c r="J7" s="24">
        <f t="shared" si="2"/>
        <v>3</v>
      </c>
      <c r="K7" s="24">
        <f t="shared" si="3"/>
        <v>3</v>
      </c>
      <c r="L7" s="24"/>
      <c r="M7" s="24">
        <f t="shared" si="4"/>
        <v>60</v>
      </c>
      <c r="N7" s="24"/>
      <c r="O7" s="39"/>
    </row>
    <row r="8" s="3" customFormat="1" ht="28.5" spans="1:15">
      <c r="A8" s="21">
        <v>3</v>
      </c>
      <c r="B8" s="23" t="s">
        <v>26</v>
      </c>
      <c r="C8" s="23" t="s">
        <v>27</v>
      </c>
      <c r="D8" s="23" t="s">
        <v>28</v>
      </c>
      <c r="E8" s="23" t="s">
        <v>29</v>
      </c>
      <c r="F8" s="23" t="s">
        <v>28</v>
      </c>
      <c r="G8" s="23">
        <v>62.1</v>
      </c>
      <c r="H8" s="22">
        <f t="shared" si="0"/>
        <v>20.7</v>
      </c>
      <c r="I8" s="24">
        <f t="shared" si="1"/>
        <v>16.56</v>
      </c>
      <c r="J8" s="24">
        <f t="shared" si="2"/>
        <v>2.07</v>
      </c>
      <c r="K8" s="24">
        <f t="shared" si="3"/>
        <v>2.07</v>
      </c>
      <c r="L8" s="24"/>
      <c r="M8" s="24">
        <f t="shared" si="4"/>
        <v>41.4</v>
      </c>
      <c r="N8" s="24"/>
      <c r="O8" s="40"/>
    </row>
    <row r="9" s="3" customFormat="1" ht="42.75" spans="1:15">
      <c r="A9" s="21">
        <v>4</v>
      </c>
      <c r="B9" s="23" t="s">
        <v>26</v>
      </c>
      <c r="C9" s="23" t="s">
        <v>30</v>
      </c>
      <c r="D9" s="23"/>
      <c r="E9" s="23" t="s">
        <v>31</v>
      </c>
      <c r="F9" s="23"/>
      <c r="G9" s="23">
        <v>21</v>
      </c>
      <c r="H9" s="22">
        <f t="shared" si="0"/>
        <v>7</v>
      </c>
      <c r="I9" s="24">
        <f t="shared" si="1"/>
        <v>5.6</v>
      </c>
      <c r="J9" s="24">
        <f t="shared" si="2"/>
        <v>0.7</v>
      </c>
      <c r="K9" s="24">
        <f t="shared" si="3"/>
        <v>0.7</v>
      </c>
      <c r="L9" s="24"/>
      <c r="M9" s="24">
        <f t="shared" si="4"/>
        <v>14</v>
      </c>
      <c r="N9" s="24"/>
      <c r="O9" s="40"/>
    </row>
    <row r="10" s="3" customFormat="1" ht="33" customHeight="1" spans="1:15">
      <c r="A10" s="21">
        <v>5</v>
      </c>
      <c r="B10" s="23" t="s">
        <v>32</v>
      </c>
      <c r="C10" s="23" t="s">
        <v>33</v>
      </c>
      <c r="D10" s="23" t="s">
        <v>34</v>
      </c>
      <c r="E10" s="23" t="s">
        <v>35</v>
      </c>
      <c r="F10" s="23" t="s">
        <v>34</v>
      </c>
      <c r="G10" s="23">
        <v>58.2</v>
      </c>
      <c r="H10" s="22">
        <f t="shared" si="0"/>
        <v>19.4</v>
      </c>
      <c r="I10" s="24">
        <f t="shared" si="1"/>
        <v>15.52</v>
      </c>
      <c r="J10" s="24">
        <f t="shared" si="2"/>
        <v>1.94</v>
      </c>
      <c r="K10" s="24">
        <f t="shared" si="3"/>
        <v>1.94</v>
      </c>
      <c r="L10" s="24"/>
      <c r="M10" s="24">
        <f t="shared" si="4"/>
        <v>38.8</v>
      </c>
      <c r="N10" s="24"/>
      <c r="O10" s="40"/>
    </row>
    <row r="11" s="3" customFormat="1" ht="29" customHeight="1" spans="1:15">
      <c r="A11" s="21">
        <v>6</v>
      </c>
      <c r="B11" s="23" t="s">
        <v>32</v>
      </c>
      <c r="C11" s="23" t="s">
        <v>36</v>
      </c>
      <c r="D11" s="23" t="s">
        <v>37</v>
      </c>
      <c r="E11" s="23" t="s">
        <v>38</v>
      </c>
      <c r="F11" s="23" t="s">
        <v>37</v>
      </c>
      <c r="G11" s="23">
        <v>255</v>
      </c>
      <c r="H11" s="22">
        <f t="shared" si="0"/>
        <v>85</v>
      </c>
      <c r="I11" s="24">
        <f t="shared" si="1"/>
        <v>68</v>
      </c>
      <c r="J11" s="24">
        <f t="shared" si="2"/>
        <v>8.5</v>
      </c>
      <c r="K11" s="24">
        <f t="shared" si="3"/>
        <v>8.5</v>
      </c>
      <c r="L11" s="24"/>
      <c r="M11" s="24">
        <f t="shared" si="4"/>
        <v>170</v>
      </c>
      <c r="N11" s="24"/>
      <c r="O11" s="40"/>
    </row>
    <row r="12" s="4" customFormat="1" ht="42.75" spans="1:15">
      <c r="A12" s="21">
        <v>7</v>
      </c>
      <c r="B12" s="24" t="s">
        <v>32</v>
      </c>
      <c r="C12" s="24" t="s">
        <v>39</v>
      </c>
      <c r="D12" s="24"/>
      <c r="E12" s="25" t="s">
        <v>40</v>
      </c>
      <c r="F12" s="24" t="s">
        <v>39</v>
      </c>
      <c r="G12" s="24">
        <v>143.9</v>
      </c>
      <c r="H12" s="22">
        <v>36.3</v>
      </c>
      <c r="I12" s="24">
        <f t="shared" si="1"/>
        <v>29.04</v>
      </c>
      <c r="J12" s="24">
        <f t="shared" si="2"/>
        <v>3.63</v>
      </c>
      <c r="K12" s="24">
        <f t="shared" si="3"/>
        <v>3.63</v>
      </c>
      <c r="L12" s="24"/>
      <c r="M12" s="24">
        <v>72.6</v>
      </c>
      <c r="N12" s="24">
        <v>35</v>
      </c>
      <c r="O12" s="40"/>
    </row>
    <row r="13" s="3" customFormat="1" ht="30" customHeight="1" spans="1:15">
      <c r="A13" s="21">
        <v>8</v>
      </c>
      <c r="B13" s="23" t="s">
        <v>32</v>
      </c>
      <c r="C13" s="26" t="s">
        <v>41</v>
      </c>
      <c r="D13" s="23" t="s">
        <v>42</v>
      </c>
      <c r="E13" s="23" t="s">
        <v>43</v>
      </c>
      <c r="F13" s="23" t="s">
        <v>42</v>
      </c>
      <c r="G13" s="23">
        <v>66</v>
      </c>
      <c r="H13" s="22">
        <f t="shared" si="0"/>
        <v>22</v>
      </c>
      <c r="I13" s="24">
        <f t="shared" si="1"/>
        <v>17.6</v>
      </c>
      <c r="J13" s="24">
        <f t="shared" si="2"/>
        <v>2.2</v>
      </c>
      <c r="K13" s="24">
        <f t="shared" si="3"/>
        <v>2.2</v>
      </c>
      <c r="L13" s="24"/>
      <c r="M13" s="24">
        <f t="shared" si="4"/>
        <v>44</v>
      </c>
      <c r="N13" s="24"/>
      <c r="O13" s="40"/>
    </row>
    <row r="14" s="3" customFormat="1" ht="60" customHeight="1" spans="1:15">
      <c r="A14" s="21">
        <v>9</v>
      </c>
      <c r="B14" s="23" t="s">
        <v>32</v>
      </c>
      <c r="C14" s="26" t="s">
        <v>44</v>
      </c>
      <c r="D14" s="23" t="s">
        <v>45</v>
      </c>
      <c r="E14" s="23" t="s">
        <v>46</v>
      </c>
      <c r="F14" s="23" t="s">
        <v>45</v>
      </c>
      <c r="G14" s="23">
        <v>84</v>
      </c>
      <c r="H14" s="22">
        <f t="shared" si="0"/>
        <v>28</v>
      </c>
      <c r="I14" s="24">
        <f t="shared" si="1"/>
        <v>22.4</v>
      </c>
      <c r="J14" s="24">
        <f t="shared" si="2"/>
        <v>2.8</v>
      </c>
      <c r="K14" s="24">
        <f t="shared" si="3"/>
        <v>2.8</v>
      </c>
      <c r="L14" s="24"/>
      <c r="M14" s="24">
        <f t="shared" si="4"/>
        <v>56</v>
      </c>
      <c r="N14" s="24"/>
      <c r="O14" s="41"/>
    </row>
    <row r="15" s="3" customFormat="1" ht="60" customHeight="1" spans="1:15">
      <c r="A15" s="21">
        <v>10</v>
      </c>
      <c r="B15" s="23" t="s">
        <v>32</v>
      </c>
      <c r="C15" s="26" t="s">
        <v>44</v>
      </c>
      <c r="D15" s="23" t="s">
        <v>47</v>
      </c>
      <c r="E15" s="23" t="s">
        <v>48</v>
      </c>
      <c r="F15" s="23" t="s">
        <v>47</v>
      </c>
      <c r="G15" s="23">
        <v>27</v>
      </c>
      <c r="H15" s="22">
        <f t="shared" si="0"/>
        <v>9</v>
      </c>
      <c r="I15" s="24">
        <f t="shared" si="1"/>
        <v>7.2</v>
      </c>
      <c r="J15" s="24">
        <f t="shared" si="2"/>
        <v>0.9</v>
      </c>
      <c r="K15" s="24">
        <f t="shared" si="3"/>
        <v>0.9</v>
      </c>
      <c r="L15" s="24"/>
      <c r="M15" s="24">
        <f t="shared" si="4"/>
        <v>18</v>
      </c>
      <c r="N15" s="24"/>
      <c r="O15" s="42"/>
    </row>
    <row r="16" s="3" customFormat="1" ht="60" customHeight="1" spans="1:15">
      <c r="A16" s="21">
        <v>11</v>
      </c>
      <c r="B16" s="23" t="s">
        <v>32</v>
      </c>
      <c r="C16" s="26" t="s">
        <v>49</v>
      </c>
      <c r="D16" s="23" t="s">
        <v>50</v>
      </c>
      <c r="E16" s="23" t="s">
        <v>51</v>
      </c>
      <c r="F16" s="23" t="s">
        <v>50</v>
      </c>
      <c r="G16" s="23">
        <v>15</v>
      </c>
      <c r="H16" s="22">
        <f t="shared" si="0"/>
        <v>5</v>
      </c>
      <c r="I16" s="24">
        <f t="shared" si="1"/>
        <v>4</v>
      </c>
      <c r="J16" s="24">
        <f t="shared" si="2"/>
        <v>0.5</v>
      </c>
      <c r="K16" s="24">
        <f t="shared" si="3"/>
        <v>0.5</v>
      </c>
      <c r="L16" s="24"/>
      <c r="M16" s="24">
        <f t="shared" si="4"/>
        <v>10</v>
      </c>
      <c r="N16" s="24"/>
      <c r="O16" s="42"/>
    </row>
    <row r="17" s="3" customFormat="1" ht="28.5" spans="1:15">
      <c r="A17" s="21">
        <v>12</v>
      </c>
      <c r="B17" s="23" t="s">
        <v>52</v>
      </c>
      <c r="C17" s="23" t="s">
        <v>53</v>
      </c>
      <c r="D17" s="23" t="s">
        <v>54</v>
      </c>
      <c r="E17" s="23" t="s">
        <v>55</v>
      </c>
      <c r="F17" s="23" t="s">
        <v>54</v>
      </c>
      <c r="G17" s="23">
        <v>45</v>
      </c>
      <c r="H17" s="22">
        <f t="shared" si="0"/>
        <v>15</v>
      </c>
      <c r="I17" s="24">
        <f t="shared" si="1"/>
        <v>12</v>
      </c>
      <c r="J17" s="24">
        <f t="shared" si="2"/>
        <v>1.5</v>
      </c>
      <c r="K17" s="24">
        <f t="shared" si="3"/>
        <v>1.5</v>
      </c>
      <c r="L17" s="24"/>
      <c r="M17" s="24">
        <f t="shared" si="4"/>
        <v>30</v>
      </c>
      <c r="N17" s="24"/>
      <c r="O17" s="40"/>
    </row>
    <row r="18" s="3" customFormat="1" ht="57" spans="1:15">
      <c r="A18" s="21">
        <v>13</v>
      </c>
      <c r="B18" s="23" t="s">
        <v>52</v>
      </c>
      <c r="C18" s="23" t="s">
        <v>56</v>
      </c>
      <c r="D18" s="23" t="s">
        <v>57</v>
      </c>
      <c r="E18" s="22" t="s">
        <v>58</v>
      </c>
      <c r="F18" s="23" t="s">
        <v>57</v>
      </c>
      <c r="G18" s="23">
        <v>81</v>
      </c>
      <c r="H18" s="22">
        <f t="shared" si="0"/>
        <v>27</v>
      </c>
      <c r="I18" s="24">
        <f t="shared" si="1"/>
        <v>21.6</v>
      </c>
      <c r="J18" s="24">
        <f t="shared" si="2"/>
        <v>2.7</v>
      </c>
      <c r="K18" s="24">
        <f t="shared" si="3"/>
        <v>2.7</v>
      </c>
      <c r="L18" s="24"/>
      <c r="M18" s="24">
        <f t="shared" si="4"/>
        <v>54</v>
      </c>
      <c r="N18" s="24"/>
      <c r="O18" s="40"/>
    </row>
    <row r="19" s="3" customFormat="1" ht="30" customHeight="1" spans="1:15">
      <c r="A19" s="21">
        <v>14</v>
      </c>
      <c r="B19" s="23" t="s">
        <v>59</v>
      </c>
      <c r="C19" s="23" t="s">
        <v>60</v>
      </c>
      <c r="D19" s="23"/>
      <c r="E19" s="27" t="s">
        <v>61</v>
      </c>
      <c r="F19" s="28"/>
      <c r="G19" s="28">
        <v>12</v>
      </c>
      <c r="H19" s="22">
        <f t="shared" si="0"/>
        <v>4</v>
      </c>
      <c r="I19" s="24">
        <f t="shared" si="1"/>
        <v>3.2</v>
      </c>
      <c r="J19" s="24">
        <f t="shared" si="2"/>
        <v>0.4</v>
      </c>
      <c r="K19" s="24">
        <f t="shared" si="3"/>
        <v>0.4</v>
      </c>
      <c r="L19" s="24"/>
      <c r="M19" s="24">
        <f t="shared" si="4"/>
        <v>8</v>
      </c>
      <c r="N19" s="43"/>
      <c r="O19" s="44"/>
    </row>
    <row r="20" s="3" customFormat="1" ht="28.5" spans="1:15">
      <c r="A20" s="21">
        <v>15</v>
      </c>
      <c r="B20" s="23" t="s">
        <v>59</v>
      </c>
      <c r="C20" s="23" t="s">
        <v>62</v>
      </c>
      <c r="D20" s="23"/>
      <c r="E20" s="27" t="s">
        <v>63</v>
      </c>
      <c r="F20" s="28"/>
      <c r="G20" s="28">
        <v>39</v>
      </c>
      <c r="H20" s="22">
        <f t="shared" si="0"/>
        <v>13</v>
      </c>
      <c r="I20" s="24">
        <f t="shared" si="1"/>
        <v>10.4</v>
      </c>
      <c r="J20" s="24">
        <f t="shared" si="2"/>
        <v>1.3</v>
      </c>
      <c r="K20" s="24">
        <f t="shared" si="3"/>
        <v>1.3</v>
      </c>
      <c r="L20" s="24"/>
      <c r="M20" s="24">
        <f t="shared" si="4"/>
        <v>26</v>
      </c>
      <c r="N20" s="43"/>
      <c r="O20" s="44"/>
    </row>
    <row r="21" s="3" customFormat="1" ht="28.5" spans="1:15">
      <c r="A21" s="21">
        <v>16</v>
      </c>
      <c r="B21" s="23" t="s">
        <v>59</v>
      </c>
      <c r="C21" s="23" t="s">
        <v>64</v>
      </c>
      <c r="D21" s="23" t="s">
        <v>65</v>
      </c>
      <c r="E21" s="22" t="s">
        <v>66</v>
      </c>
      <c r="F21" s="23" t="s">
        <v>65</v>
      </c>
      <c r="G21" s="23">
        <v>90</v>
      </c>
      <c r="H21" s="22">
        <f t="shared" si="0"/>
        <v>30</v>
      </c>
      <c r="I21" s="24">
        <f t="shared" si="1"/>
        <v>24</v>
      </c>
      <c r="J21" s="24">
        <f t="shared" si="2"/>
        <v>3</v>
      </c>
      <c r="K21" s="24">
        <f t="shared" si="3"/>
        <v>3</v>
      </c>
      <c r="L21" s="24"/>
      <c r="M21" s="24">
        <f t="shared" si="4"/>
        <v>60</v>
      </c>
      <c r="N21" s="24"/>
      <c r="O21" s="40"/>
    </row>
    <row r="22" s="3" customFormat="1" ht="28.5" spans="1:15">
      <c r="A22" s="21">
        <v>17</v>
      </c>
      <c r="B22" s="23" t="s">
        <v>67</v>
      </c>
      <c r="C22" s="23" t="s">
        <v>68</v>
      </c>
      <c r="D22" s="23"/>
      <c r="E22" s="22" t="s">
        <v>69</v>
      </c>
      <c r="F22" s="28"/>
      <c r="G22" s="28">
        <v>66</v>
      </c>
      <c r="H22" s="22">
        <f t="shared" si="0"/>
        <v>22</v>
      </c>
      <c r="I22" s="24">
        <f t="shared" si="1"/>
        <v>17.6</v>
      </c>
      <c r="J22" s="24">
        <f t="shared" si="2"/>
        <v>2.2</v>
      </c>
      <c r="K22" s="24">
        <f t="shared" si="3"/>
        <v>2.2</v>
      </c>
      <c r="L22" s="24"/>
      <c r="M22" s="24">
        <f t="shared" si="4"/>
        <v>44</v>
      </c>
      <c r="N22" s="43"/>
      <c r="O22" s="40"/>
    </row>
    <row r="23" s="5" customFormat="1" ht="28" customHeight="1" spans="1:15">
      <c r="A23" s="29" t="s">
        <v>70</v>
      </c>
      <c r="B23" s="30"/>
      <c r="C23" s="30"/>
      <c r="D23" s="30"/>
      <c r="E23" s="30"/>
      <c r="F23" s="31"/>
      <c r="G23" s="23">
        <f t="shared" ref="G23:K23" si="5">SUM(G6:G22)</f>
        <v>1365.2</v>
      </c>
      <c r="H23" s="23">
        <f t="shared" si="5"/>
        <v>443.4</v>
      </c>
      <c r="I23" s="23">
        <f t="shared" si="5"/>
        <v>354.72</v>
      </c>
      <c r="J23" s="23">
        <f t="shared" si="5"/>
        <v>44.34</v>
      </c>
      <c r="K23" s="23">
        <f t="shared" si="5"/>
        <v>44.34</v>
      </c>
      <c r="L23" s="23"/>
      <c r="M23" s="23">
        <f>SUM(M6:M22)</f>
        <v>886.8</v>
      </c>
      <c r="N23" s="23">
        <f>SUM(N6:N22)</f>
        <v>35</v>
      </c>
      <c r="O23" s="23"/>
    </row>
    <row r="24" s="6" customFormat="1" spans="1:15">
      <c r="A24" s="32"/>
      <c r="B24" s="33"/>
      <c r="C24" s="33"/>
      <c r="D24" s="33"/>
      <c r="E24" s="34"/>
      <c r="F24" s="34"/>
      <c r="G24" s="33"/>
      <c r="H24" s="33"/>
      <c r="I24" s="45"/>
      <c r="J24" s="33"/>
      <c r="K24" s="33"/>
      <c r="L24" s="33"/>
      <c r="M24" s="33"/>
      <c r="N24" s="33"/>
      <c r="O24" s="46"/>
    </row>
  </sheetData>
  <mergeCells count="20">
    <mergeCell ref="A1:C1"/>
    <mergeCell ref="A2:O2"/>
    <mergeCell ref="G3:N3"/>
    <mergeCell ref="A23:F23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3:O5"/>
    <mergeCell ref="O6:O7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2016-04-25T01:23:00Z</dcterms:created>
  <dcterms:modified xsi:type="dcterms:W3CDTF">2019-06-03T06:54:56Z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